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tabRatio="366" activeTab="0"/>
  </bookViews>
  <sheets>
    <sheet name="CUADRO 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<sst xmlns="http://schemas.openxmlformats.org/spreadsheetml/2006/main" count="21" uniqueCount="21">
  <si>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Previsiones Iniciales</t>
  </si>
  <si>
    <t>Modif. Previs. Aumento</t>
  </si>
  <si>
    <t>Previsiones Definitivas</t>
  </si>
  <si>
    <t>Derechos Recon. Netos</t>
  </si>
  <si>
    <t>VII. Transferencias de Capital</t>
  </si>
  <si>
    <t>TOTAL</t>
  </si>
  <si>
    <t>Capítulos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</si>
  <si>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</si>
  <si>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</si>
  <si>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</si>
  <si>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</si>
  <si>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</si>
  <si>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VI. Enajenación Inversiones Reales</t>
  </si>
  <si>
    <t>OPERACIONES CORRIENTES</t>
  </si>
  <si>
    <t>OPERACIONES DE CAPITAL</t>
  </si>
  <si>
    <t>OPERACIONES NO FINANCIERAS</t>
  </si>
  <si>
    <t>OPERACIONES FINANCIERAS</t>
  </si>
  <si>
    <t>Recaudación neta</t>
  </si>
  <si>
    <t>Grado de Ejecución (%)</t>
  </si>
  <si>
    <t>Pendiente de cobro</t>
  </si>
  <si>
    <t>Cuadro 1. Liquidación del Presupuesto de Ingresos por capítulos. Año 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</si>
</sst>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  <numFmt numFmtId="173" formatCode="#,##0.00;\-#,##0.00"/>
    <numFmt numFmtId="174" formatCode="#,##0.00_ ;\-#,##0.00\ "/>
  </numFmts>
  <fonts count="4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0" fontId="3" fillId="33" borderId="0" xfId="0" applyNumberFormat="1" applyFont="1" applyFill="1" applyAlignment="1">
      <alignment horizontal="center"/>
    </xf>
    <xf numFmtId="10" fontId="1" fillId="33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4" fontId="25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26" fillId="33" borderId="0" xfId="0" applyFont="1" applyFill="1" applyAlignment="1">
      <alignment horizontal="center"/>
    </xf>
    <xf numFmtId="0" fontId="27" fillId="35" borderId="11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 wrapText="1"/>
    </xf>
    <xf numFmtId="4" fontId="27" fillId="35" borderId="10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4" fontId="27" fillId="2" borderId="10" xfId="0" applyNumberFormat="1" applyFont="1" applyFill="1" applyBorder="1" applyAlignment="1">
      <alignment horizontal="center" vertical="center"/>
    </xf>
    <xf numFmtId="0" fontId="24" fillId="8" borderId="10" xfId="0" applyFont="1" applyFill="1" applyBorder="1" applyAlignment="1">
      <alignment vertical="center"/>
    </xf>
    <xf numFmtId="4" fontId="27" fillId="8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4" fontId="5" fillId="33" borderId="0" xfId="0" applyNumberFormat="1" applyFont="1" applyFill="1" applyBorder="1" applyAlignment="1">
      <alignment/>
    </xf>
    <xf numFmtId="174" fontId="5" fillId="33" borderId="0" xfId="0" applyNumberFormat="1" applyFont="1" applyFill="1" applyAlignment="1">
      <alignment/>
    </xf>
    <xf numFmtId="4" fontId="25" fillId="34" borderId="10" xfId="0" applyNumberFormat="1" applyFont="1" applyFill="1" applyBorder="1" applyAlignment="1">
      <alignment horizontal="right" vertical="center"/>
    </xf>
    <xf numFmtId="4" fontId="27" fillId="2" borderId="10" xfId="0" applyNumberFormat="1" applyFont="1" applyFill="1" applyBorder="1" applyAlignment="1">
      <alignment horizontal="right" vertical="center"/>
    </xf>
    <xf numFmtId="4" fontId="27" fillId="8" borderId="10" xfId="0" applyNumberFormat="1" applyFont="1" applyFill="1" applyBorder="1" applyAlignment="1">
      <alignment horizontal="right" vertical="center"/>
    </xf>
    <xf numFmtId="4" fontId="27" fillId="35" borderId="10" xfId="0" applyNumberFormat="1" applyFont="1" applyFill="1" applyBorder="1" applyAlignment="1">
      <alignment horizontal="right" vertical="center"/>
    </xf>
    <xf numFmtId="0" fontId="26" fillId="33" borderId="12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30</xdr:row>
      <xdr:rowOff>19050</xdr:rowOff>
    </xdr:from>
    <xdr:ext cx="771525" cy="171450"/>
    <xdr:sp>
      <xdr:nvSpPr>
        <xdr:cNvPr id="1" name="AutoShape 85"/>
        <xdr:cNvSpPr>
          <a:spLocks noChangeAspect="1"/>
        </xdr:cNvSpPr>
      </xdr:nvSpPr>
      <xdr:spPr>
        <a:xfrm>
          <a:off x="2028825" y="7743825"/>
          <a:ext cx="771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J13" sqref="J13"/>
    </sheetView>
  </sheetViews>
  <sheetFormatPr defaultColWidth="11.421875" defaultRowHeight="12.75"/>
  <cols>
    <col min="1" max="1" width="29.8515625" style="6" customWidth="1"/>
    <col min="2" max="2" width="13.57421875" style="6" customWidth="1"/>
    <col min="3" max="3" width="13.421875" style="6" customWidth="1"/>
    <col min="4" max="4" width="14.00390625" style="6" customWidth="1"/>
    <col min="5" max="5" width="14.57421875" style="6" customWidth="1"/>
    <col min="6" max="6" width="13.7109375" style="6" customWidth="1"/>
    <col min="7" max="7" width="12.8515625" style="6" customWidth="1"/>
    <col min="8" max="8" width="12.57421875" style="7" customWidth="1"/>
    <col min="9" max="9" width="14.140625" style="6" bestFit="1" customWidth="1"/>
    <col min="10" max="16384" width="11.421875" style="6" customWidth="1"/>
  </cols>
  <sheetData>
    <row r="1" spans="1:8" s="1" customFormat="1" ht="26.25" customHeight="1">
      <c r="A1" s="28" t="s">
        <v>20</v>
      </c>
      <c r="B1" s="28"/>
      <c r="C1" s="28"/>
      <c r="D1" s="28"/>
      <c r="E1" s="28"/>
      <c r="F1" s="28"/>
      <c r="G1" s="28"/>
      <c r="H1" s="28"/>
    </row>
    <row r="2" spans="1:8" s="2" customFormat="1" ht="39" customHeight="1">
      <c r="A2" s="14" t="s">
        <v>6</v>
      </c>
      <c r="B2" s="15" t="s">
        <v>0</v>
      </c>
      <c r="C2" s="15" t="s">
        <v>1</v>
      </c>
      <c r="D2" s="15" t="s">
        <v>2</v>
      </c>
      <c r="E2" s="15" t="s">
        <v>3</v>
      </c>
      <c r="F2" s="15" t="s">
        <v>17</v>
      </c>
      <c r="G2" s="14" t="s">
        <v>19</v>
      </c>
      <c r="H2" s="14" t="s">
        <v>18</v>
      </c>
    </row>
    <row r="3" spans="1:9" s="3" customFormat="1" ht="30" customHeight="1">
      <c r="A3" s="10" t="s">
        <v>7</v>
      </c>
      <c r="B3" s="24">
        <v>91394491.14</v>
      </c>
      <c r="C3" s="24">
        <v>3000</v>
      </c>
      <c r="D3" s="24">
        <v>91397491.14</v>
      </c>
      <c r="E3" s="24">
        <v>122284718.34</v>
      </c>
      <c r="F3" s="24">
        <v>109271999.66</v>
      </c>
      <c r="G3" s="24">
        <f>E3-F3</f>
        <v>13012718.680000007</v>
      </c>
      <c r="H3" s="11">
        <f>E3/D3*100</f>
        <v>133.79439283807895</v>
      </c>
      <c r="I3" s="22"/>
    </row>
    <row r="4" spans="1:8" s="3" customFormat="1" ht="26.25" customHeight="1">
      <c r="A4" s="12" t="s">
        <v>8</v>
      </c>
      <c r="B4" s="24">
        <v>233277854.9</v>
      </c>
      <c r="C4" s="24">
        <v>10000</v>
      </c>
      <c r="D4" s="24">
        <v>233287854.9</v>
      </c>
      <c r="E4" s="24">
        <v>235304233.63</v>
      </c>
      <c r="F4" s="24">
        <v>235288031.63</v>
      </c>
      <c r="G4" s="24">
        <f>E4-F4</f>
        <v>16202</v>
      </c>
      <c r="H4" s="11">
        <f>E4/D4*100</f>
        <v>100.86433077746987</v>
      </c>
    </row>
    <row r="5" spans="1:8" s="3" customFormat="1" ht="26.25" customHeight="1">
      <c r="A5" s="12" t="s">
        <v>9</v>
      </c>
      <c r="B5" s="24">
        <v>2437762.53</v>
      </c>
      <c r="C5" s="24">
        <v>0</v>
      </c>
      <c r="D5" s="24">
        <v>2437762.53</v>
      </c>
      <c r="E5" s="24">
        <v>1471254.78</v>
      </c>
      <c r="F5" s="24">
        <v>1026587.37</v>
      </c>
      <c r="G5" s="24">
        <f>E5-F5</f>
        <v>444667.41000000003</v>
      </c>
      <c r="H5" s="11">
        <f>E5/D5*100</f>
        <v>60.3526702004071</v>
      </c>
    </row>
    <row r="6" spans="1:9" s="4" customFormat="1" ht="26.25" customHeight="1">
      <c r="A6" s="17" t="s">
        <v>13</v>
      </c>
      <c r="B6" s="25">
        <f>B3+B4+B5</f>
        <v>327110108.57</v>
      </c>
      <c r="C6" s="25">
        <f aca="true" t="shared" si="0" ref="B6:G6">C3+C4+C5</f>
        <v>13000</v>
      </c>
      <c r="D6" s="25">
        <f t="shared" si="0"/>
        <v>327123108.57</v>
      </c>
      <c r="E6" s="25">
        <f t="shared" si="0"/>
        <v>359060206.75</v>
      </c>
      <c r="F6" s="25">
        <f t="shared" si="0"/>
        <v>345586618.65999997</v>
      </c>
      <c r="G6" s="25">
        <f t="shared" si="0"/>
        <v>13473588.090000007</v>
      </c>
      <c r="H6" s="18">
        <f>E6/D6*100</f>
        <v>109.763021120584</v>
      </c>
      <c r="I6" s="29">
        <f>E6-F6</f>
        <v>13473588.090000033</v>
      </c>
    </row>
    <row r="7" spans="1:8" s="3" customFormat="1" ht="30">
      <c r="A7" s="10" t="s">
        <v>12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f>E7-F7</f>
        <v>0</v>
      </c>
      <c r="H7" s="11"/>
    </row>
    <row r="8" spans="1:8" s="3" customFormat="1" ht="26.25" customHeight="1">
      <c r="A8" s="12" t="s">
        <v>4</v>
      </c>
      <c r="B8" s="24">
        <v>37330306.39</v>
      </c>
      <c r="C8" s="24">
        <v>2632089</v>
      </c>
      <c r="D8" s="24">
        <v>39962395.39</v>
      </c>
      <c r="E8" s="24">
        <v>50152075.91</v>
      </c>
      <c r="F8" s="24">
        <v>50152075.91</v>
      </c>
      <c r="G8" s="24">
        <f>E8-F8</f>
        <v>0</v>
      </c>
      <c r="H8" s="11">
        <f>E8/D8*100</f>
        <v>125.49817252083395</v>
      </c>
    </row>
    <row r="9" spans="1:8" s="4" customFormat="1" ht="26.25" customHeight="1">
      <c r="A9" s="17" t="s">
        <v>14</v>
      </c>
      <c r="B9" s="25">
        <f aca="true" t="shared" si="1" ref="B9:G9">B7+B8</f>
        <v>37330306.39</v>
      </c>
      <c r="C9" s="25">
        <f t="shared" si="1"/>
        <v>2632089</v>
      </c>
      <c r="D9" s="25">
        <f t="shared" si="1"/>
        <v>39962395.39</v>
      </c>
      <c r="E9" s="25">
        <f t="shared" si="1"/>
        <v>50152075.91</v>
      </c>
      <c r="F9" s="25">
        <f t="shared" si="1"/>
        <v>50152075.91</v>
      </c>
      <c r="G9" s="25">
        <f t="shared" si="1"/>
        <v>0</v>
      </c>
      <c r="H9" s="18">
        <f aca="true" t="shared" si="2" ref="H9:H14">E9/D9*100</f>
        <v>125.49817252083395</v>
      </c>
    </row>
    <row r="10" spans="1:8" s="4" customFormat="1" ht="26.25" customHeight="1">
      <c r="A10" s="19" t="s">
        <v>15</v>
      </c>
      <c r="B10" s="26">
        <f>B6+B9</f>
        <v>364440414.96</v>
      </c>
      <c r="C10" s="26">
        <f aca="true" t="shared" si="3" ref="B10:G10">C6+C9</f>
        <v>2645089</v>
      </c>
      <c r="D10" s="26">
        <f t="shared" si="3"/>
        <v>367085503.96</v>
      </c>
      <c r="E10" s="26">
        <f t="shared" si="3"/>
        <v>409212282.65999997</v>
      </c>
      <c r="F10" s="26">
        <f t="shared" si="3"/>
        <v>395738694.56999993</v>
      </c>
      <c r="G10" s="26">
        <f t="shared" si="3"/>
        <v>13473588.090000007</v>
      </c>
      <c r="H10" s="20">
        <f t="shared" si="2"/>
        <v>111.47601260348064</v>
      </c>
    </row>
    <row r="11" spans="1:8" s="3" customFormat="1" ht="26.25" customHeight="1">
      <c r="A11" s="12" t="s">
        <v>10</v>
      </c>
      <c r="B11" s="24">
        <v>1052807.63</v>
      </c>
      <c r="C11" s="24">
        <v>566169.87</v>
      </c>
      <c r="D11" s="24">
        <v>1618977.5</v>
      </c>
      <c r="E11" s="24">
        <v>42400.7</v>
      </c>
      <c r="F11" s="24">
        <v>42400.7</v>
      </c>
      <c r="G11" s="24">
        <f>E11-F11</f>
        <v>0</v>
      </c>
      <c r="H11" s="11">
        <f>E11/D11*100</f>
        <v>2.618980189656743</v>
      </c>
    </row>
    <row r="12" spans="1:8" s="3" customFormat="1" ht="26.25" customHeight="1">
      <c r="A12" s="12" t="s">
        <v>11</v>
      </c>
      <c r="B12" s="24">
        <v>0</v>
      </c>
      <c r="C12" s="24">
        <v>0</v>
      </c>
      <c r="D12" s="24">
        <v>0</v>
      </c>
      <c r="E12" s="24">
        <v>218826.68</v>
      </c>
      <c r="F12" s="24">
        <v>218826.68</v>
      </c>
      <c r="G12" s="24">
        <f>E12-F12</f>
        <v>0</v>
      </c>
      <c r="H12" s="11"/>
    </row>
    <row r="13" spans="1:8" s="4" customFormat="1" ht="26.25" customHeight="1">
      <c r="A13" s="19" t="s">
        <v>16</v>
      </c>
      <c r="B13" s="26">
        <f>SUM(B11+B12)</f>
        <v>1052807.63</v>
      </c>
      <c r="C13" s="26">
        <f aca="true" t="shared" si="4" ref="B13:G13">SUM(C11+C12)</f>
        <v>566169.87</v>
      </c>
      <c r="D13" s="26">
        <f t="shared" si="4"/>
        <v>1618977.5</v>
      </c>
      <c r="E13" s="26">
        <f t="shared" si="4"/>
        <v>261227.38</v>
      </c>
      <c r="F13" s="26">
        <f t="shared" si="4"/>
        <v>261227.38</v>
      </c>
      <c r="G13" s="26">
        <f t="shared" si="4"/>
        <v>0</v>
      </c>
      <c r="H13" s="20">
        <f>E13/D13*100</f>
        <v>16.135331096324688</v>
      </c>
    </row>
    <row r="14" spans="1:8" s="4" customFormat="1" ht="26.25" customHeight="1">
      <c r="A14" s="21" t="s">
        <v>5</v>
      </c>
      <c r="B14" s="27">
        <f>B10+B13</f>
        <v>365493222.59</v>
      </c>
      <c r="C14" s="27">
        <f aca="true" t="shared" si="5" ref="B14:G14">C10+C13</f>
        <v>3211258.87</v>
      </c>
      <c r="D14" s="27">
        <f>D10+D13</f>
        <v>368704481.46</v>
      </c>
      <c r="E14" s="27">
        <f t="shared" si="5"/>
        <v>409473510.03999996</v>
      </c>
      <c r="F14" s="27">
        <f t="shared" si="5"/>
        <v>395999921.9499999</v>
      </c>
      <c r="G14" s="27">
        <f t="shared" si="5"/>
        <v>13473588.090000007</v>
      </c>
      <c r="H14" s="16">
        <f t="shared" si="2"/>
        <v>111.05737267379077</v>
      </c>
    </row>
    <row r="15" spans="2:7" s="5" customFormat="1" ht="26.25" customHeight="1">
      <c r="B15" s="23"/>
      <c r="C15" s="23"/>
      <c r="D15" s="23"/>
      <c r="E15" s="23"/>
      <c r="F15" s="23"/>
      <c r="G15" s="23"/>
    </row>
    <row r="16" spans="2:4" ht="15.75">
      <c r="B16" s="13"/>
      <c r="C16" s="13"/>
      <c r="D16" s="13"/>
    </row>
    <row r="31" ht="12.75"/>
    <row r="32" ht="12.75"/>
    <row r="33" ht="12.75">
      <c r="G33" s="8"/>
    </row>
    <row r="35" ht="12.75">
      <c r="G35" s="9"/>
    </row>
  </sheetData>
  <sheetProtection/>
  <mergeCells count="1">
    <mergeCell ref="A1:H1"/>
  </mergeCells>
  <printOptions horizontalCentered="1"/>
  <pageMargins left="0.3937007874015748" right="0.75" top="0.3937007874015748" bottom="1" header="0" footer="0"/>
  <pageSetup fitToHeight="0" fitToWidth="1" horizontalDpi="600" verticalDpi="600" orientation="portrait" paperSize="9" scale="68" r:id="rId2"/>
  <ignoredErrors>
    <ignoredError sqref="G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beatriz.izquierdo@upm.es</dc:creator>
  <cp:keywords/>
  <dc:description/>
  <cp:lastModifiedBy>ester.lopez</cp:lastModifiedBy>
  <cp:lastPrinted>2021-06-14T07:10:27Z</cp:lastPrinted>
  <dcterms:created xsi:type="dcterms:W3CDTF">2004-10-04T14:41:33Z</dcterms:created>
  <dcterms:modified xsi:type="dcterms:W3CDTF">2021-06-15T10:17:45Z</dcterms:modified>
  <cp:category/>
  <cp:version/>
  <cp:contentType/>
  <cp:contentStatus/>
</cp:coreProperties>
</file>